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<sst xmlns="http://schemas.openxmlformats.org/spreadsheetml/2006/main" count="73" uniqueCount="73">
  <si>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</si>
  <si>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</si>
  <si>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</si>
  <si>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</si>
  <si>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</si>
  <si>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</si>
  <si>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</si>
  <si>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</si>
  <si>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</si>
  <si>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</si>
  <si>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</si>
  <si>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</si>
  <si>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</si>
  <si>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</si>
  <si>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</si>
  <si>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</si>
  <si>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</si>
  <si>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</si>
  <si>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</si>
  <si>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</si>
  <si>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</si>
  <si>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</si>
  <si>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</si>
  <si>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</si>
  <si>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</si>
  <si>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</si>
  <si>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</si>
  <si>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</si>
  <si>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</si>
  <si>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</si>
  <si>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</si>
  <si>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</si>
  <si>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</si>
  <si>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</si>
  <si>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</si>
  <si>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</si>
  <si>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</si>
  <si>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</si>
  <si>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</si>
  <si>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</si>
  <si>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</si>
  <si>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</si>
  <si>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</si>
  <si>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</si>
  <si>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</si>
  <si>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</si>
  <si>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</si>
  <si>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</si>
  <si>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</si>
  <si>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</si>
  <si>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</si>
  <si>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</si>
  <si>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</si>
  <si>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</si>
  <si>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</si>
  <si>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</si>
  <si>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</si>
  <si>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</si>
  <si>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</si>
  <si>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</si>
  <si>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</si>
  <si>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</si>
  <si>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</si>
  <si>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</si>
  <si>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</si>
  <si>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</si>
  <si>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</si>
  <si>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</si>
  <si>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</si>
  <si>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</si>
  <si>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2.8</t>
  </si>
  <si>
    <t>Рекультивація території полігону твердих побутових відходів</t>
  </si>
  <si>
    <t>Профінансовано станом на 05.10.2016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</si>
</sst>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22">
      <selection activeCell="K27" sqref="K27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72</v>
      </c>
      <c r="G4" s="53" t="s">
        <v>58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7281000</v>
      </c>
      <c r="F7" s="32">
        <f>SUM(F8:F14)</f>
        <v>4746060.5</v>
      </c>
      <c r="G7" s="33">
        <f>F7/E7*100</f>
        <v>65.18418486471639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</f>
        <v>63111.77</v>
      </c>
      <c r="G8" s="35">
        <f aca="true" t="shared" si="0" ref="G8:G33">F8/E8*100</f>
        <v>70.12418888888888</v>
      </c>
    </row>
    <row r="9" spans="1:7" ht="33.75" customHeight="1">
      <c r="A9" s="15" t="s">
        <v>7</v>
      </c>
      <c r="B9" s="16"/>
      <c r="C9" s="17" t="s">
        <v>57</v>
      </c>
      <c r="D9" s="34"/>
      <c r="E9" s="45">
        <v>198500</v>
      </c>
      <c r="F9" s="34">
        <f>91230+5642</f>
        <v>96872</v>
      </c>
      <c r="G9" s="35">
        <f t="shared" si="0"/>
        <v>48.80201511335013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</f>
        <v>3747816.35</v>
      </c>
      <c r="G10" s="35">
        <f t="shared" si="0"/>
        <v>66.33303274336284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</f>
        <v>239000</v>
      </c>
      <c r="G12" s="35">
        <f t="shared" si="0"/>
        <v>79.66666666666666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/>
      <c r="G15" s="35">
        <f t="shared" si="0"/>
        <v>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SUM(E17:E24)</f>
        <v>2010000</v>
      </c>
      <c r="F16" s="32">
        <f>SUM(F17:F24)</f>
        <v>841641.96</v>
      </c>
      <c r="G16" s="33">
        <f t="shared" si="0"/>
        <v>41.872734328358206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v>250000</v>
      </c>
      <c r="F18" s="34">
        <f>35600+48950</f>
        <v>84550</v>
      </c>
      <c r="G18" s="35">
        <f t="shared" si="0"/>
        <v>33.82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5">
        <f>400000+420000</f>
        <v>820000</v>
      </c>
      <c r="F19" s="34">
        <f>31325+32520+23800+11900+18700+20400+11900+138620.16+34000+217306.8</f>
        <v>540471.96</v>
      </c>
      <c r="G19" s="35">
        <f t="shared" si="0"/>
        <v>65.91121463414635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5">
        <v>90000</v>
      </c>
      <c r="F20" s="40"/>
      <c r="G20" s="35">
        <f t="shared" si="0"/>
        <v>0</v>
      </c>
    </row>
    <row r="21" spans="1:7" ht="48.75" customHeight="1">
      <c r="A21" s="15" t="s">
        <v>63</v>
      </c>
      <c r="B21" s="16"/>
      <c r="C21" s="17" t="s">
        <v>67</v>
      </c>
      <c r="D21" s="34"/>
      <c r="E21" s="45">
        <v>50000</v>
      </c>
      <c r="F21" s="34">
        <v>17134</v>
      </c>
      <c r="G21" s="35">
        <f t="shared" si="0"/>
        <v>34.268</v>
      </c>
    </row>
    <row r="22" spans="1:7" ht="48.75" customHeight="1">
      <c r="A22" s="15" t="s">
        <v>64</v>
      </c>
      <c r="B22" s="16"/>
      <c r="C22" s="17" t="s">
        <v>65</v>
      </c>
      <c r="D22" s="34"/>
      <c r="E22" s="45">
        <v>50000</v>
      </c>
      <c r="F22" s="40"/>
      <c r="G22" s="35">
        <f>F22/E22*100</f>
        <v>0</v>
      </c>
    </row>
    <row r="23" spans="1:7" ht="48.75" customHeight="1">
      <c r="A23" s="15" t="s">
        <v>68</v>
      </c>
      <c r="B23" s="46"/>
      <c r="C23" s="17" t="s">
        <v>69</v>
      </c>
      <c r="D23" s="46"/>
      <c r="E23" s="50">
        <v>50000</v>
      </c>
      <c r="F23" s="46"/>
      <c r="G23" s="35">
        <f>F23/E23*100</f>
        <v>0</v>
      </c>
    </row>
    <row r="24" spans="1:7" ht="24" customHeight="1">
      <c r="A24" s="15" t="s">
        <v>70</v>
      </c>
      <c r="B24" s="16"/>
      <c r="C24" s="17" t="s">
        <v>71</v>
      </c>
      <c r="D24" s="34"/>
      <c r="E24" s="45">
        <v>500000</v>
      </c>
      <c r="F24" s="40"/>
      <c r="G24" s="35">
        <f>F24/E24*100</f>
        <v>0</v>
      </c>
    </row>
    <row r="25" spans="1:7" ht="18.75" customHeight="1">
      <c r="A25" s="19" t="s">
        <v>47</v>
      </c>
      <c r="B25" s="20"/>
      <c r="C25" s="22" t="s">
        <v>21</v>
      </c>
      <c r="D25" s="31"/>
      <c r="E25" s="32">
        <f>SUM(E26:E28)</f>
        <v>80000</v>
      </c>
      <c r="F25" s="32">
        <f>SUM(F26:F28)</f>
        <v>35000</v>
      </c>
      <c r="G25" s="33">
        <f t="shared" si="0"/>
        <v>43.75</v>
      </c>
    </row>
    <row r="26" spans="1:7" ht="30.75">
      <c r="A26" s="23" t="s">
        <v>15</v>
      </c>
      <c r="B26" s="16"/>
      <c r="C26" s="17" t="s">
        <v>48</v>
      </c>
      <c r="D26" s="34"/>
      <c r="E26" s="45">
        <v>40000</v>
      </c>
      <c r="F26" s="34">
        <f>15000</f>
        <v>15000</v>
      </c>
      <c r="G26" s="35">
        <f t="shared" si="0"/>
        <v>37.5</v>
      </c>
    </row>
    <row r="27" spans="1:7" ht="19.5" customHeight="1">
      <c r="A27" s="23" t="s">
        <v>16</v>
      </c>
      <c r="B27" s="16"/>
      <c r="C27" s="17" t="s">
        <v>49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50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51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2541389.5</v>
      </c>
      <c r="G29" s="33">
        <f t="shared" si="0"/>
        <v>56.33640116386422</v>
      </c>
    </row>
    <row r="30" spans="1:7" ht="15">
      <c r="A30" s="15" t="s">
        <v>19</v>
      </c>
      <c r="B30" s="16" t="s">
        <v>52</v>
      </c>
      <c r="C30" s="17" t="s">
        <v>53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54</v>
      </c>
      <c r="C31" s="17" t="s">
        <v>55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61</v>
      </c>
      <c r="B32" s="24"/>
      <c r="C32" s="48" t="s">
        <v>66</v>
      </c>
      <c r="D32" s="46"/>
      <c r="E32" s="47">
        <v>4181096.64</v>
      </c>
      <c r="F32" s="49">
        <f>719913.6+286153.8+38001.6+12510.66+359013.88+125281.2+37893+27760+98744.36+68249.6+256635.6+47756.4+29890+210228+107425.8+115932</f>
        <v>2541389.5</v>
      </c>
      <c r="G32" s="35">
        <f t="shared" si="0"/>
        <v>60.782845239377195</v>
      </c>
    </row>
    <row r="33" spans="1:7" ht="15">
      <c r="A33" s="25"/>
      <c r="B33" s="26"/>
      <c r="C33" s="27" t="s">
        <v>56</v>
      </c>
      <c r="D33" s="41"/>
      <c r="E33" s="42">
        <f>SUM(E25+E29+E16+E7)</f>
        <v>13882096.64</v>
      </c>
      <c r="F33" s="39">
        <f>F7+F16+F25+F29</f>
        <v>8164091.96</v>
      </c>
      <c r="G33" s="43">
        <f t="shared" si="0"/>
        <v>58.81022277626214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2016-10-05T12:17:01Z</dcterms:modified>
  <cp:category/>
  <cp:version/>
  <cp:contentType/>
  <cp:contentStatus/>
</cp:coreProperties>
</file>